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CIDADÃO CONSCIENTE\"/>
    </mc:Choice>
  </mc:AlternateContent>
  <xr:revisionPtr revIDLastSave="0" documentId="13_ncr:1_{C0188EFE-2C52-41F9-B1B8-499F0F842D36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ENTREGA TV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N15" i="1"/>
  <c r="L15" i="1"/>
  <c r="H15" i="1"/>
  <c r="M13" i="1"/>
  <c r="M12" i="1"/>
  <c r="N13" i="1" l="1"/>
  <c r="P13" i="1" s="1"/>
  <c r="L13" i="1"/>
  <c r="J13" i="1"/>
  <c r="N12" i="1"/>
  <c r="P12" i="1" s="1"/>
  <c r="L12" i="1"/>
  <c r="J12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J15" i="1" l="1"/>
  <c r="R15" i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17" i="1" l="1"/>
  <c r="P19" i="1" l="1"/>
</calcChain>
</file>

<file path=xl/sharedStrings.xml><?xml version="1.0" encoding="utf-8"?>
<sst xmlns="http://schemas.openxmlformats.org/spreadsheetml/2006/main" count="741" uniqueCount="129">
  <si>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</si>
  <si>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</si>
  <si>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</si>
  <si>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</si>
  <si>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</si>
  <si>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</si>
  <si>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</si>
  <si>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</si>
  <si>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</si>
  <si>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</si>
  <si>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</si>
  <si>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</si>
  <si>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</si>
  <si>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</si>
  <si>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</si>
  <si>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</si>
  <si>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</si>
  <si>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</si>
  <si>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</si>
  <si>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</si>
  <si>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</si>
  <si>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</si>
  <si>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</si>
  <si>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</si>
  <si>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</si>
  <si>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</si>
  <si>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</si>
  <si>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</si>
  <si>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</si>
  <si>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</si>
  <si>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</si>
  <si>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</si>
  <si>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</si>
  <si>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</si>
  <si>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</si>
  <si>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</si>
  <si>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</si>
  <si>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</si>
  <si>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</si>
  <si>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</si>
  <si>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</si>
  <si>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</si>
  <si>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</si>
  <si>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</si>
  <si>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</si>
  <si>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</si>
  <si>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</si>
  <si>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</si>
  <si>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</si>
  <si>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</si>
  <si>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</si>
  <si>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</si>
  <si>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</si>
  <si>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</si>
  <si>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</si>
  <si>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</si>
  <si>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</si>
  <si>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</si>
  <si>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</si>
  <si>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</si>
  <si>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</si>
  <si>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</si>
  <si>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</si>
  <si>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</si>
  <si>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</si>
  <si>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</si>
  <si>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</si>
  <si>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</si>
  <si>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</si>
  <si>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</si>
  <si>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</si>
  <si>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</si>
  <si>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</si>
  <si>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</si>
  <si>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</si>
  <si>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</si>
  <si>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</si>
  <si>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</si>
  <si>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</si>
  <si>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</si>
  <si>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</si>
  <si>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</si>
  <si>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</si>
  <si>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</si>
  <si>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</si>
  <si>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</si>
  <si>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</si>
  <si>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</si>
  <si>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</si>
  <si>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</si>
  <si>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</si>
  <si>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</si>
  <si>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</si>
  <si>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</si>
  <si>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</si>
  <si>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</si>
  <si>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</si>
  <si>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</si>
  <si>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</si>
  <si>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</si>
  <si>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</si>
  <si>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</si>
  <si>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</si>
  <si>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</si>
  <si>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</si>
  <si>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</si>
  <si>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</si>
  <si>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</si>
  <si>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</si>
  <si>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</si>
  <si>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</si>
  <si>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</si>
  <si>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</si>
  <si>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</si>
  <si>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</si>
  <si>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</si>
  <si>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</si>
  <si>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</si>
  <si>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</si>
  <si>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</si>
  <si>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</si>
  <si>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</si>
  <si>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</si>
  <si>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</si>
  <si>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</si>
  <si>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MERCHANDISING BREAK</t>
  </si>
  <si>
    <t>PRODUTO: CIDADÃO CONSCIENTE</t>
  </si>
  <si>
    <t>PERÍODO: SEM DATA PRÉ-DEFINIDA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</si>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</sst>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5" fillId="9" borderId="12" xfId="1" applyFont="1" applyFill="1" applyBorder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5" fillId="9" borderId="13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00AD6D"/>
      <color rgb="FF894747"/>
      <color rgb="FFFF75BA"/>
      <color rgb="FFD6006B"/>
      <color rgb="FFF2DA4C"/>
      <color rgb="FFFDFBCF"/>
      <color rgb="FFC4D1EA"/>
      <color rgb="FFD9E1F2"/>
      <color rgb="FF305496"/>
      <color rgb="FFC5D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6"/>
  <sheetViews>
    <sheetView showGridLines="0" tabSelected="1" topLeftCell="F1" zoomScale="90" zoomScaleNormal="90" workbookViewId="0">
      <selection activeCell="P16" sqref="P16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1"/>
      <c r="C2" s="115"/>
      <c r="D2" s="115"/>
      <c r="E2" s="115"/>
      <c r="F2" s="115"/>
      <c r="G2" s="115"/>
      <c r="H2" s="115"/>
      <c r="I2" s="134"/>
      <c r="J2" s="134"/>
      <c r="K2" s="134"/>
      <c r="L2" s="134"/>
      <c r="M2" s="134"/>
      <c r="N2" s="134"/>
      <c r="O2" s="134"/>
      <c r="P2" s="134"/>
      <c r="Q2" s="134"/>
      <c r="R2" s="135"/>
    </row>
    <row r="3" spans="2:18" x14ac:dyDescent="0.25">
      <c r="B3" s="132"/>
      <c r="C3" s="116"/>
      <c r="D3" s="117" t="s">
        <v>126</v>
      </c>
      <c r="E3" s="116"/>
      <c r="F3" s="116"/>
      <c r="G3" s="116"/>
      <c r="H3" s="11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x14ac:dyDescent="0.25">
      <c r="B4" s="132"/>
      <c r="C4" s="116"/>
      <c r="D4" s="117" t="s">
        <v>123</v>
      </c>
      <c r="E4" s="116"/>
      <c r="F4" s="116"/>
      <c r="G4" s="116"/>
      <c r="H4" s="116"/>
      <c r="I4" s="136"/>
      <c r="J4" s="136"/>
      <c r="K4" s="136"/>
      <c r="L4" s="136"/>
      <c r="M4" s="136"/>
      <c r="N4" s="136"/>
      <c r="O4" s="136"/>
      <c r="P4" s="136"/>
      <c r="Q4" s="136"/>
      <c r="R4" s="137"/>
    </row>
    <row r="5" spans="2:18" x14ac:dyDescent="0.25">
      <c r="B5" s="132"/>
      <c r="C5" s="116"/>
      <c r="D5" s="117" t="s">
        <v>127</v>
      </c>
      <c r="E5" s="116"/>
      <c r="F5" s="116"/>
      <c r="G5" s="116"/>
      <c r="H5" s="116"/>
      <c r="I5" s="136"/>
      <c r="J5" s="136"/>
      <c r="K5" s="136"/>
      <c r="L5" s="136"/>
      <c r="M5" s="136"/>
      <c r="N5" s="136"/>
      <c r="O5" s="136"/>
      <c r="P5" s="136"/>
      <c r="Q5" s="136"/>
      <c r="R5" s="137"/>
    </row>
    <row r="6" spans="2:18" x14ac:dyDescent="0.25">
      <c r="B6" s="132"/>
      <c r="C6" s="116"/>
      <c r="D6" s="117" t="s">
        <v>124</v>
      </c>
      <c r="E6" s="116"/>
      <c r="F6" s="116"/>
      <c r="G6" s="116"/>
      <c r="H6" s="11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2:18" ht="15.75" thickBot="1" x14ac:dyDescent="0.3">
      <c r="B7" s="133"/>
      <c r="C7" s="118"/>
      <c r="D7" s="118"/>
      <c r="E7" s="118"/>
      <c r="F7" s="118"/>
      <c r="G7" s="118"/>
      <c r="H7" s="118"/>
      <c r="I7" s="138"/>
      <c r="J7" s="138"/>
      <c r="K7" s="138"/>
      <c r="L7" s="138"/>
      <c r="M7" s="138"/>
      <c r="N7" s="138"/>
      <c r="O7" s="138"/>
      <c r="P7" s="138"/>
      <c r="Q7" s="138"/>
      <c r="R7" s="139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0" t="s">
        <v>0</v>
      </c>
      <c r="J9" s="141"/>
      <c r="K9" s="141"/>
      <c r="L9" s="142"/>
      <c r="M9" s="140" t="s">
        <v>1</v>
      </c>
      <c r="N9" s="141"/>
      <c r="O9" s="140" t="s">
        <v>2</v>
      </c>
      <c r="P9" s="141"/>
      <c r="Q9" s="2"/>
      <c r="R9" s="2"/>
    </row>
    <row r="10" spans="2:18" ht="36" customHeight="1" x14ac:dyDescent="0.25">
      <c r="B10" s="119" t="s">
        <v>3</v>
      </c>
      <c r="C10" s="2"/>
      <c r="D10" s="119" t="s">
        <v>4</v>
      </c>
      <c r="E10" s="119" t="s">
        <v>5</v>
      </c>
      <c r="F10" s="119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29" t="s">
        <v>120</v>
      </c>
    </row>
    <row r="11" spans="2:18" ht="3.75" customHeight="1" x14ac:dyDescent="0.25"/>
    <row r="12" spans="2:18" s="100" customFormat="1" ht="26.25" customHeight="1" x14ac:dyDescent="0.25">
      <c r="B12" s="130" t="s">
        <v>125</v>
      </c>
      <c r="D12" s="102" t="s">
        <v>25</v>
      </c>
      <c r="E12" s="103" t="s">
        <v>102</v>
      </c>
      <c r="F12" s="112" t="s">
        <v>27</v>
      </c>
      <c r="G12" s="101" t="s">
        <v>29</v>
      </c>
      <c r="H12" s="101">
        <v>10</v>
      </c>
      <c r="I12" s="102">
        <v>5.5</v>
      </c>
      <c r="J12" s="103">
        <f t="shared" ref="J12:J13" si="0">IFERROR(I12*H12,"")</f>
        <v>55</v>
      </c>
      <c r="K12" s="104">
        <v>87033</v>
      </c>
      <c r="L12" s="104">
        <f t="shared" ref="L12:L13" si="1">IFERROR(K12*H12,"")</f>
        <v>870330</v>
      </c>
      <c r="M12" s="105">
        <f>15592+30%*15592</f>
        <v>20269.599999999999</v>
      </c>
      <c r="N12" s="106">
        <f t="shared" ref="N12:N13" si="2">IFERROR(M12*H12,"")</f>
        <v>202696</v>
      </c>
      <c r="O12" s="107"/>
      <c r="P12" s="106">
        <f t="shared" ref="P12:P13" si="3">IFERROR(N12-N12*O12,"-")</f>
        <v>202696</v>
      </c>
      <c r="Q12" s="108"/>
    </row>
    <row r="13" spans="2:18" s="100" customFormat="1" ht="26.25" customHeight="1" x14ac:dyDescent="0.25">
      <c r="B13" s="130"/>
      <c r="D13" s="102" t="s">
        <v>25</v>
      </c>
      <c r="E13" s="103" t="s">
        <v>31</v>
      </c>
      <c r="F13" s="112" t="s">
        <v>30</v>
      </c>
      <c r="G13" s="101" t="s">
        <v>29</v>
      </c>
      <c r="H13" s="101">
        <v>10</v>
      </c>
      <c r="I13" s="102">
        <v>7.4</v>
      </c>
      <c r="J13" s="103">
        <f t="shared" si="0"/>
        <v>74</v>
      </c>
      <c r="K13" s="104">
        <v>120059</v>
      </c>
      <c r="L13" s="104">
        <f t="shared" si="1"/>
        <v>1200590</v>
      </c>
      <c r="M13" s="105">
        <f>16392+30%*16392</f>
        <v>21309.599999999999</v>
      </c>
      <c r="N13" s="106">
        <f t="shared" si="2"/>
        <v>213096</v>
      </c>
      <c r="O13" s="107"/>
      <c r="P13" s="106">
        <f t="shared" si="3"/>
        <v>213096</v>
      </c>
      <c r="Q13" s="108"/>
    </row>
    <row r="14" spans="2:18" ht="3.75" customHeight="1" x14ac:dyDescent="0.25">
      <c r="B14" s="114"/>
      <c r="D14" s="4"/>
      <c r="E14" s="4"/>
      <c r="F14" s="4"/>
      <c r="G14" s="5"/>
      <c r="H14" s="4"/>
      <c r="I14" s="4"/>
      <c r="J14" s="5"/>
      <c r="K14" s="4"/>
      <c r="L14" s="5"/>
      <c r="M14" s="4"/>
      <c r="N14" s="5"/>
      <c r="O14" s="4"/>
      <c r="P14" s="4"/>
      <c r="Q14" s="6"/>
      <c r="R14" s="6"/>
    </row>
    <row r="15" spans="2:18" x14ac:dyDescent="0.25">
      <c r="B15" s="120"/>
      <c r="C15" s="7"/>
      <c r="D15" s="121"/>
      <c r="E15" s="121"/>
      <c r="F15" s="121"/>
      <c r="G15" s="122"/>
      <c r="H15" s="123">
        <f>SUM(H12:H14)</f>
        <v>20</v>
      </c>
      <c r="I15" s="124"/>
      <c r="J15" s="123">
        <f>SUM(J12:J14)</f>
        <v>129</v>
      </c>
      <c r="K15" s="125"/>
      <c r="L15" s="123">
        <f>SUM(L12:L14)</f>
        <v>2070920</v>
      </c>
      <c r="M15" s="126"/>
      <c r="N15" s="127">
        <f>SUM(N12:N14)</f>
        <v>415792</v>
      </c>
      <c r="O15" s="128"/>
      <c r="P15" s="127">
        <f>SUM(P12:P14)</f>
        <v>415792</v>
      </c>
      <c r="R15" s="127">
        <f>SUM(R12:R14)</f>
        <v>0</v>
      </c>
    </row>
    <row r="17" spans="2:16" x14ac:dyDescent="0.25">
      <c r="B17" s="113" t="s">
        <v>121</v>
      </c>
      <c r="O17" s="8" t="s">
        <v>20</v>
      </c>
      <c r="P17" s="9">
        <f>P15*80%</f>
        <v>332633.60000000003</v>
      </c>
    </row>
    <row r="18" spans="2:16" x14ac:dyDescent="0.25">
      <c r="B18" s="113" t="s">
        <v>122</v>
      </c>
      <c r="O18" s="3"/>
      <c r="P18" s="2"/>
    </row>
    <row r="19" spans="2:16" ht="24.75" x14ac:dyDescent="0.25">
      <c r="O19" s="10" t="s">
        <v>21</v>
      </c>
      <c r="P19" s="11">
        <f>IFERROR(P15/N15*100-100,"-")</f>
        <v>0</v>
      </c>
    </row>
    <row r="20" spans="2:16" x14ac:dyDescent="0.25">
      <c r="B20" s="165" t="s">
        <v>128</v>
      </c>
    </row>
    <row r="24" spans="2:16" ht="3.75" customHeight="1" x14ac:dyDescent="0.25"/>
    <row r="26" spans="2:16" ht="3.75" customHeight="1" x14ac:dyDescent="0.25"/>
  </sheetData>
  <mergeCells count="6">
    <mergeCell ref="B12:B13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6" t="s">
        <v>79</v>
      </c>
      <c r="C3" s="157"/>
      <c r="D3" s="157"/>
      <c r="E3" s="157"/>
      <c r="F3" s="157"/>
      <c r="G3" s="157"/>
      <c r="H3" s="157"/>
      <c r="I3" s="157"/>
      <c r="J3" s="157"/>
      <c r="K3" s="158"/>
    </row>
    <row r="4" spans="2:17" ht="15.75" thickBot="1" x14ac:dyDescent="0.3">
      <c r="B4" s="159"/>
      <c r="C4" s="160"/>
      <c r="D4" s="160"/>
      <c r="E4" s="160"/>
      <c r="F4" s="160"/>
      <c r="G4" s="160"/>
      <c r="H4" s="160"/>
      <c r="I4" s="160"/>
      <c r="J4" s="160"/>
      <c r="K4" s="161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62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63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63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63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63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63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62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63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63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63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63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64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48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49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49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49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49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49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49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49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49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49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49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49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49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49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49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49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49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49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49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49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49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49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49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49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49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49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49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49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49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49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49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49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49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50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44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45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45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45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45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45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45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45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45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45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45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45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45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45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45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45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45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45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45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45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45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45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45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45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45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45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45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45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45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45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45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45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45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46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44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45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45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45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45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45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45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45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45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45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45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45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45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45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45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45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45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45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45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45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45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45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45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45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45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45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45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45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45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45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45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45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45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46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44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45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45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45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45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45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45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45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45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45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45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45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45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45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45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45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45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45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45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45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45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45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45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45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45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45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45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45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45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45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45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45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45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46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49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49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49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49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49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49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49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49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49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49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49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49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49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49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49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49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49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49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49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49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49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49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49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49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49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49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49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49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49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49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49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49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49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49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49" t="s">
        <v>84</v>
      </c>
      <c r="C190" s="149"/>
      <c r="D190" s="149"/>
      <c r="E190" s="149"/>
      <c r="F190" s="149"/>
      <c r="G190" s="149"/>
      <c r="H190" s="149"/>
      <c r="I190" s="149"/>
      <c r="J190" s="149"/>
      <c r="K190" s="154"/>
    </row>
    <row r="191" spans="2:11" ht="15.75" customHeight="1" x14ac:dyDescent="0.25">
      <c r="B191" s="148" t="s">
        <v>82</v>
      </c>
      <c r="C191" s="109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49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49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49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49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52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48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49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49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49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49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52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53" t="s">
        <v>85</v>
      </c>
      <c r="C204" s="149"/>
      <c r="D204" s="149"/>
      <c r="E204" s="149"/>
      <c r="F204" s="149"/>
      <c r="G204" s="149"/>
      <c r="H204" s="149"/>
      <c r="I204" s="149"/>
      <c r="J204" s="149"/>
      <c r="K204" s="154"/>
    </row>
    <row r="205" spans="2:11" ht="15.75" customHeight="1" x14ac:dyDescent="0.25">
      <c r="B205" s="148" t="s">
        <v>86</v>
      </c>
      <c r="C205" s="109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49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49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49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49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49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49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49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49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49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49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49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49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49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49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49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49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49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49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49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49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49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49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49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49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49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49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49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49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49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49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49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49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50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49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49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49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49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49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49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49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49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49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49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49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49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49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49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49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49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49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49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49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49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49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49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49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49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49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49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49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49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49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49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49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49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49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50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51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49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49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49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49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49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49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49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49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49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49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49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49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49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49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49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49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49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49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49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49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49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49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49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49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49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49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49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49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49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49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49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49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50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51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49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49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49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49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49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49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49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49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49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49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49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49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49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49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49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49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49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49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49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49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49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49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49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49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49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49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49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49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49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49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49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49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50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51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49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49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49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49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49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49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49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49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49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49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49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49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49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49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49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49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49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49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49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49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49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49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49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49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49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49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49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49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49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49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49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49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49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0" t="s">
        <v>18</v>
      </c>
      <c r="D376" s="109"/>
      <c r="E376" s="109"/>
      <c r="F376" s="109"/>
      <c r="G376" s="109"/>
      <c r="H376" s="109"/>
      <c r="I376" s="109"/>
      <c r="J376" s="109"/>
      <c r="K376" s="111"/>
    </row>
    <row r="377" spans="2:11" x14ac:dyDescent="0.25">
      <c r="B377" s="148" t="s">
        <v>19</v>
      </c>
      <c r="C377" s="109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49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49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49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49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49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49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49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49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49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49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49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49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49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49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49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49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49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49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49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49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49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49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49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49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49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49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49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49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49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49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49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49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49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49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49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49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49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49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49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49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49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49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49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49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49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49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49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49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49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49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49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49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49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49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49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49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49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49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49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49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49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49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49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49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49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49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49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49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49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49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49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49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49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49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49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49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49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49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49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49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49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49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49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49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49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49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49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49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49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49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49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49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49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49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49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49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49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49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49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49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49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49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49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49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49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49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49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49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49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49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49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49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49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49"/>
      <c r="C491" s="147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49"/>
      <c r="C492" s="147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49"/>
      <c r="C493" s="147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49"/>
      <c r="C494" s="147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49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49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49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49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49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49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49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49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49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49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49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49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49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49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49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49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49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49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49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49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49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49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49" t="s">
        <v>92</v>
      </c>
      <c r="C518" s="149"/>
      <c r="D518" s="149"/>
      <c r="E518" s="149"/>
      <c r="F518" s="149"/>
      <c r="G518" s="149"/>
      <c r="H518" s="149"/>
      <c r="I518" s="149"/>
      <c r="J518" s="149"/>
      <c r="K518" s="155"/>
    </row>
    <row r="519" spans="2:11" x14ac:dyDescent="0.25">
      <c r="B519" s="143" t="s">
        <v>19</v>
      </c>
      <c r="C519" s="109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43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43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43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43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43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43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43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43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43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43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43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43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43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43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43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43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43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43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43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43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43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43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43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43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43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43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43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43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43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43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43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43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43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43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43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43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43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43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43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43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43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43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43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43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43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43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43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43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43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43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43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43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43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43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43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43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43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43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43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43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43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43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43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43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43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43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43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43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43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43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43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43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43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43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43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43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43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43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43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43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43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43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43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43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43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43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43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43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43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43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43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43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43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43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43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43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43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43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43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43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43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43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43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43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43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43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43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43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43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43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43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43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43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43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43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43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43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43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43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43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43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43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43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43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43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43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43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43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43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43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43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43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43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43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43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43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43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43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43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ENTREGA TV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2025-11-27T13:16:48Z</dcterms:modified>
</cp:coreProperties>
</file>